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3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з початку року" sheetId="7" r:id="rId7"/>
    <sheet name="уточнення планових показників" sheetId="8" r:id="rId8"/>
  </sheets>
  <externalReferences>
    <externalReference r:id="rId11"/>
  </externalReferences>
  <definedNames>
    <definedName name="_xlnm.Print_Area" localSheetId="6">'з початку року'!$A$1:$Q$45</definedName>
  </definedNames>
  <calcPr fullCalcOnLoad="1"/>
</workbook>
</file>

<file path=xl/sharedStrings.xml><?xml version="1.0" encoding="utf-8"?>
<sst xmlns="http://schemas.openxmlformats.org/spreadsheetml/2006/main" count="243" uniqueCount="96">
  <si>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</si>
  <si>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</si>
  <si>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</si>
  <si>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</si>
  <si>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</si>
  <si>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</si>
  <si>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</si>
  <si>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</si>
  <si>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</si>
  <si>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</si>
  <si>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</si>
  <si>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</si>
  <si>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</si>
  <si>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</si>
  <si>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</si>
  <si>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</si>
  <si>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</si>
  <si>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</si>
  <si>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</si>
  <si>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</si>
  <si>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</si>
  <si>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</si>
  <si>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</si>
  <si>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</si>
  <si>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</si>
  <si>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</si>
  <si>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</si>
  <si>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</si>
  <si>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</si>
  <si>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</si>
  <si>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</si>
  <si>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</si>
  <si>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</si>
  <si>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</si>
  <si>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</si>
  <si>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</si>
  <si>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</si>
  <si>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</si>
  <si>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</si>
  <si>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</si>
  <si>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</si>
  <si>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</si>
  <si>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</si>
  <si>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</si>
  <si>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</si>
  <si>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</si>
  <si>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</si>
  <si>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</si>
  <si>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</si>
  <si>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</si>
  <si>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</si>
  <si>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</si>
  <si>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</si>
  <si>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</si>
  <si>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</si>
  <si>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</si>
  <si>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</si>
  <si>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</si>
  <si>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</si>
  <si>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</si>
  <si>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</si>
  <si>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</si>
  <si>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</si>
  <si>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</si>
  <si>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</si>
  <si>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</si>
  <si>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</si>
  <si>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</si>
  <si>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</si>
  <si>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</si>
  <si>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</si>
  <si>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</si>
  <si>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</si>
  <si>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</si>
  <si>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</si>
  <si>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</si>
  <si>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</si>
  <si>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</si>
  <si>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</si>
  <si>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</si>
  <si>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</si>
  <si>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</si>
  <si>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</si>
  <si>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</si>
  <si>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</si>
  <si>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</si>
  <si>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</si>
  <si>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</si>
  <si>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</si>
  <si>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</si>
  <si>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план на січень-червень  2014р.</t>
  </si>
  <si>
    <t>станом на 06.06.2014 р.</t>
  </si>
  <si>
    <r>
      <t xml:space="preserve">станом на 06.06.2014р.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</si>
  <si>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06.06.2014р.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</si>
  <si>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06.06.2014</t>
    </r>
    <r>
      <rPr>
        <sz val="10"/>
        <rFont val="Times New Roman"/>
        <family val="1"/>
      </rPr>
      <t xml:space="preserve"> (тис.грн.)</t>
    </r>
  </si>
  <si>
    <t>Зміни до розпису станом на 06.06.2014р.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</si>
</sst>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7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2310266"/>
        <c:axId val="43683531"/>
      </c:lineChart>
      <c:catAx>
        <c:axId val="1231026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683531"/>
        <c:crosses val="autoZero"/>
        <c:auto val="0"/>
        <c:lblOffset val="100"/>
        <c:tickLblSkip val="1"/>
        <c:noMultiLvlLbl val="0"/>
      </c:catAx>
      <c:valAx>
        <c:axId val="43683531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310266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січень-червень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>
                <c:ptCount val="1"/>
                <c:pt idx="0">
                  <c:v>34212.6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>
                <c:ptCount val="1"/>
                <c:pt idx="0">
                  <c:v>35544.91</c:v>
                </c:pt>
              </c:numCache>
            </c:numRef>
          </c:val>
        </c:ser>
        <c:axId val="11278068"/>
        <c:axId val="34393749"/>
      </c:barChart>
      <c:catAx>
        <c:axId val="11278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93749"/>
        <c:crosses val="autoZero"/>
        <c:auto val="1"/>
        <c:lblOffset val="100"/>
        <c:tickLblSkip val="1"/>
        <c:noMultiLvlLbl val="0"/>
      </c:catAx>
      <c:valAx>
        <c:axId val="343937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78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7607460"/>
        <c:axId val="48705093"/>
      </c:lineChart>
      <c:catAx>
        <c:axId val="5760746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705093"/>
        <c:crosses val="autoZero"/>
        <c:auto val="0"/>
        <c:lblOffset val="100"/>
        <c:tickLblSkip val="1"/>
        <c:noMultiLvlLbl val="0"/>
      </c:catAx>
      <c:valAx>
        <c:axId val="48705093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60746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5692654"/>
        <c:axId val="52798431"/>
      </c:lineChart>
      <c:catAx>
        <c:axId val="3569265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798431"/>
        <c:crosses val="autoZero"/>
        <c:auto val="0"/>
        <c:lblOffset val="100"/>
        <c:tickLblSkip val="1"/>
        <c:noMultiLvlLbl val="0"/>
      </c:catAx>
      <c:valAx>
        <c:axId val="52798431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69265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5423832"/>
        <c:axId val="48814489"/>
      </c:lineChart>
      <c:catAx>
        <c:axId val="542383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814489"/>
        <c:crosses val="autoZero"/>
        <c:auto val="0"/>
        <c:lblOffset val="100"/>
        <c:tickLblSkip val="1"/>
        <c:noMultiLvlLbl val="0"/>
      </c:catAx>
      <c:valAx>
        <c:axId val="48814489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2383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36677218"/>
        <c:axId val="61659507"/>
      </c:lineChart>
      <c:catAx>
        <c:axId val="366772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659507"/>
        <c:crosses val="autoZero"/>
        <c:auto val="0"/>
        <c:lblOffset val="100"/>
        <c:tickLblSkip val="1"/>
        <c:noMultiLvlLbl val="0"/>
      </c:catAx>
      <c:valAx>
        <c:axId val="6165950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67721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41792</c:v>
                </c:pt>
                <c:pt idx="1">
                  <c:v>41793</c:v>
                </c:pt>
                <c:pt idx="2">
                  <c:v>41794</c:v>
                </c:pt>
                <c:pt idx="3">
                  <c:v>41795</c:v>
                </c:pt>
                <c:pt idx="4">
                  <c:v>41796</c:v>
                </c:pt>
                <c:pt idx="5">
                  <c:v>41800</c:v>
                </c:pt>
                <c:pt idx="6">
                  <c:v>41801</c:v>
                </c:pt>
                <c:pt idx="7">
                  <c:v>41802</c:v>
                </c:pt>
                <c:pt idx="8">
                  <c:v>41803</c:v>
                </c:pt>
                <c:pt idx="9">
                  <c:v>41806</c:v>
                </c:pt>
                <c:pt idx="10">
                  <c:v>41807</c:v>
                </c:pt>
                <c:pt idx="11">
                  <c:v>41808</c:v>
                </c:pt>
                <c:pt idx="12">
                  <c:v>41809</c:v>
                </c:pt>
                <c:pt idx="13">
                  <c:v>41810</c:v>
                </c:pt>
                <c:pt idx="14">
                  <c:v>41813</c:v>
                </c:pt>
                <c:pt idx="15">
                  <c:v>41814</c:v>
                </c:pt>
                <c:pt idx="16">
                  <c:v>41815</c:v>
                </c:pt>
                <c:pt idx="17">
                  <c:v>41816</c:v>
                </c:pt>
                <c:pt idx="18">
                  <c:v>41817</c:v>
                </c:pt>
              </c:strCache>
            </c:strRef>
          </c:cat>
          <c:val>
            <c:numRef>
              <c:f>червень!$J$4:$J$7</c:f>
              <c:numCache>
                <c:ptCount val="4"/>
                <c:pt idx="0">
                  <c:v>787.1</c:v>
                </c:pt>
                <c:pt idx="1">
                  <c:v>609.9</c:v>
                </c:pt>
                <c:pt idx="2">
                  <c:v>1301</c:v>
                </c:pt>
                <c:pt idx="3">
                  <c:v>2245.8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41792</c:v>
                </c:pt>
                <c:pt idx="1">
                  <c:v>41793</c:v>
                </c:pt>
                <c:pt idx="2">
                  <c:v>41794</c:v>
                </c:pt>
                <c:pt idx="3">
                  <c:v>41795</c:v>
                </c:pt>
                <c:pt idx="4">
                  <c:v>41796</c:v>
                </c:pt>
                <c:pt idx="5">
                  <c:v>41800</c:v>
                </c:pt>
                <c:pt idx="6">
                  <c:v>41801</c:v>
                </c:pt>
                <c:pt idx="7">
                  <c:v>41802</c:v>
                </c:pt>
                <c:pt idx="8">
                  <c:v>41803</c:v>
                </c:pt>
                <c:pt idx="9">
                  <c:v>41806</c:v>
                </c:pt>
                <c:pt idx="10">
                  <c:v>41807</c:v>
                </c:pt>
                <c:pt idx="11">
                  <c:v>41808</c:v>
                </c:pt>
                <c:pt idx="12">
                  <c:v>41809</c:v>
                </c:pt>
                <c:pt idx="13">
                  <c:v>41810</c:v>
                </c:pt>
                <c:pt idx="14">
                  <c:v>41813</c:v>
                </c:pt>
                <c:pt idx="15">
                  <c:v>41814</c:v>
                </c:pt>
                <c:pt idx="16">
                  <c:v>41815</c:v>
                </c:pt>
                <c:pt idx="17">
                  <c:v>41816</c:v>
                </c:pt>
                <c:pt idx="18">
                  <c:v>41817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2116.2157894736847</c:v>
                </c:pt>
                <c:pt idx="1">
                  <c:v>2116.2</c:v>
                </c:pt>
                <c:pt idx="2">
                  <c:v>2116.2</c:v>
                </c:pt>
                <c:pt idx="3">
                  <c:v>2116.2</c:v>
                </c:pt>
                <c:pt idx="4">
                  <c:v>2116.2</c:v>
                </c:pt>
                <c:pt idx="5">
                  <c:v>2116.2</c:v>
                </c:pt>
                <c:pt idx="6">
                  <c:v>2116.2</c:v>
                </c:pt>
                <c:pt idx="7">
                  <c:v>2116.2</c:v>
                </c:pt>
                <c:pt idx="8">
                  <c:v>2116.2</c:v>
                </c:pt>
                <c:pt idx="9">
                  <c:v>2116.2</c:v>
                </c:pt>
                <c:pt idx="10">
                  <c:v>2116.2</c:v>
                </c:pt>
                <c:pt idx="11">
                  <c:v>2116.2</c:v>
                </c:pt>
                <c:pt idx="12">
                  <c:v>2116.2</c:v>
                </c:pt>
                <c:pt idx="13">
                  <c:v>2116.2</c:v>
                </c:pt>
                <c:pt idx="14">
                  <c:v>2116.2</c:v>
                </c:pt>
                <c:pt idx="15">
                  <c:v>2116.2</c:v>
                </c:pt>
                <c:pt idx="16">
                  <c:v>2116.2</c:v>
                </c:pt>
                <c:pt idx="17">
                  <c:v>2116.2</c:v>
                </c:pt>
                <c:pt idx="18">
                  <c:v>2116.2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41792</c:v>
                </c:pt>
                <c:pt idx="1">
                  <c:v>41793</c:v>
                </c:pt>
                <c:pt idx="2">
                  <c:v>41794</c:v>
                </c:pt>
                <c:pt idx="3">
                  <c:v>41795</c:v>
                </c:pt>
                <c:pt idx="4">
                  <c:v>41796</c:v>
                </c:pt>
                <c:pt idx="5">
                  <c:v>41800</c:v>
                </c:pt>
                <c:pt idx="6">
                  <c:v>41801</c:v>
                </c:pt>
                <c:pt idx="7">
                  <c:v>41802</c:v>
                </c:pt>
                <c:pt idx="8">
                  <c:v>41803</c:v>
                </c:pt>
                <c:pt idx="9">
                  <c:v>41806</c:v>
                </c:pt>
                <c:pt idx="10">
                  <c:v>41807</c:v>
                </c:pt>
                <c:pt idx="11">
                  <c:v>41808</c:v>
                </c:pt>
                <c:pt idx="12">
                  <c:v>41809</c:v>
                </c:pt>
                <c:pt idx="13">
                  <c:v>41810</c:v>
                </c:pt>
                <c:pt idx="14">
                  <c:v>41813</c:v>
                </c:pt>
                <c:pt idx="15">
                  <c:v>41814</c:v>
                </c:pt>
                <c:pt idx="16">
                  <c:v>41815</c:v>
                </c:pt>
                <c:pt idx="17">
                  <c:v>41816</c:v>
                </c:pt>
                <c:pt idx="18">
                  <c:v>41817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1300</c:v>
                </c:pt>
                <c:pt idx="1">
                  <c:v>2500</c:v>
                </c:pt>
                <c:pt idx="2">
                  <c:v>2600</c:v>
                </c:pt>
                <c:pt idx="3">
                  <c:v>980</c:v>
                </c:pt>
                <c:pt idx="4">
                  <c:v>1100</c:v>
                </c:pt>
                <c:pt idx="5">
                  <c:v>1200</c:v>
                </c:pt>
                <c:pt idx="6">
                  <c:v>1800</c:v>
                </c:pt>
                <c:pt idx="7">
                  <c:v>3200</c:v>
                </c:pt>
                <c:pt idx="8">
                  <c:v>2200</c:v>
                </c:pt>
                <c:pt idx="9">
                  <c:v>1850</c:v>
                </c:pt>
                <c:pt idx="10">
                  <c:v>3200</c:v>
                </c:pt>
                <c:pt idx="11">
                  <c:v>1200</c:v>
                </c:pt>
                <c:pt idx="12">
                  <c:v>1600</c:v>
                </c:pt>
                <c:pt idx="13">
                  <c:v>1400</c:v>
                </c:pt>
                <c:pt idx="14">
                  <c:v>1200</c:v>
                </c:pt>
                <c:pt idx="15">
                  <c:v>1800</c:v>
                </c:pt>
                <c:pt idx="16">
                  <c:v>1900</c:v>
                </c:pt>
                <c:pt idx="17">
                  <c:v>2700</c:v>
                </c:pt>
                <c:pt idx="18">
                  <c:v>3389.9</c:v>
                </c:pt>
              </c:numCache>
            </c:numRef>
          </c:val>
          <c:smooth val="1"/>
        </c:ser>
        <c:marker val="1"/>
        <c:axId val="18064652"/>
        <c:axId val="28364141"/>
      </c:lineChart>
      <c:catAx>
        <c:axId val="1806465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364141"/>
        <c:crosses val="autoZero"/>
        <c:auto val="0"/>
        <c:lblOffset val="100"/>
        <c:tickLblSkip val="1"/>
        <c:noMultiLvlLbl val="0"/>
      </c:catAx>
      <c:valAx>
        <c:axId val="28364141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06465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06.06.2014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001"/>
          <c:y val="0.1872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січень-червень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року'!$B$47:$B$54</c:f>
              <c:numCache>
                <c:ptCount val="8"/>
                <c:pt idx="0">
                  <c:v>190546.3</c:v>
                </c:pt>
                <c:pt idx="1">
                  <c:v>38281.23</c:v>
                </c:pt>
                <c:pt idx="2">
                  <c:v>1022.6</c:v>
                </c:pt>
                <c:pt idx="3">
                  <c:v>474.5</c:v>
                </c:pt>
                <c:pt idx="4">
                  <c:v>3398.3</c:v>
                </c:pt>
                <c:pt idx="5">
                  <c:v>3531.5</c:v>
                </c:pt>
                <c:pt idx="6">
                  <c:v>1500</c:v>
                </c:pt>
                <c:pt idx="7">
                  <c:v>1955.8000000000184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року'!$C$47:$C$54</c:f>
              <c:numCache>
                <c:ptCount val="8"/>
                <c:pt idx="0">
                  <c:v>152659.43</c:v>
                </c:pt>
                <c:pt idx="1">
                  <c:v>33039.08</c:v>
                </c:pt>
                <c:pt idx="2">
                  <c:v>645.38</c:v>
                </c:pt>
                <c:pt idx="3">
                  <c:v>364.22</c:v>
                </c:pt>
                <c:pt idx="4">
                  <c:v>2773.36</c:v>
                </c:pt>
                <c:pt idx="5">
                  <c:v>3548.66</c:v>
                </c:pt>
                <c:pt idx="6">
                  <c:v>1252.1</c:v>
                </c:pt>
                <c:pt idx="7">
                  <c:v>826.7500000000168</c:v>
                </c:pt>
              </c:numCache>
            </c:numRef>
          </c:val>
          <c:shape val="box"/>
        </c:ser>
        <c:shape val="box"/>
        <c:axId val="53950678"/>
        <c:axId val="15794055"/>
      </c:bar3DChart>
      <c:catAx>
        <c:axId val="53950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5794055"/>
        <c:crosses val="autoZero"/>
        <c:auto val="1"/>
        <c:lblOffset val="100"/>
        <c:tickLblSkip val="1"/>
        <c:noMultiLvlLbl val="0"/>
      </c:catAx>
      <c:valAx>
        <c:axId val="15794055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950678"/>
        <c:crossesAt val="1"/>
        <c:crossBetween val="between"/>
        <c:dispUnits/>
        <c:majorUnit val="2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січень-червень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>
                <c:ptCount val="1"/>
                <c:pt idx="0">
                  <c:v>4822.6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>
                <c:ptCount val="1"/>
                <c:pt idx="0">
                  <c:v>2070.75</c:v>
                </c:pt>
              </c:numCache>
            </c:numRef>
          </c:val>
        </c:ser>
        <c:axId val="7928768"/>
        <c:axId val="4250049"/>
      </c:barChart>
      <c:catAx>
        <c:axId val="7928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50049"/>
        <c:crosses val="autoZero"/>
        <c:auto val="1"/>
        <c:lblOffset val="100"/>
        <c:tickLblSkip val="1"/>
        <c:noMultiLvlLbl val="0"/>
      </c:catAx>
      <c:valAx>
        <c:axId val="42500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928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січень-червень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>
                <c:ptCount val="1"/>
                <c:pt idx="0">
                  <c:v>1667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>
                <c:ptCount val="1"/>
                <c:pt idx="0">
                  <c:v>1629.89</c:v>
                </c:pt>
              </c:numCache>
            </c:numRef>
          </c:val>
        </c:ser>
        <c:axId val="38250442"/>
        <c:axId val="8709659"/>
      </c:barChart>
      <c:catAx>
        <c:axId val="38250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709659"/>
        <c:crosses val="autoZero"/>
        <c:auto val="1"/>
        <c:lblOffset val="100"/>
        <c:tickLblSkip val="1"/>
        <c:noMultiLvlLbl val="0"/>
      </c:catAx>
      <c:valAx>
        <c:axId val="87096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250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січень-червень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05.06.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240 710,2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192 863,2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січень-червень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-40 401,0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червень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43 099,0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червень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-47 847,0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0">
        <row r="10">
          <cell r="E10">
            <v>190546.3</v>
          </cell>
          <cell r="F10">
            <v>152659.43</v>
          </cell>
        </row>
        <row r="19">
          <cell r="E19">
            <v>1022.6</v>
          </cell>
          <cell r="F19">
            <v>645.38</v>
          </cell>
        </row>
        <row r="33">
          <cell r="E33">
            <v>38281.23</v>
          </cell>
          <cell r="F33">
            <v>33039.08</v>
          </cell>
        </row>
        <row r="56">
          <cell r="E56">
            <v>3398.3</v>
          </cell>
          <cell r="F56">
            <v>2773.36</v>
          </cell>
        </row>
        <row r="95">
          <cell r="E95">
            <v>3531.5</v>
          </cell>
          <cell r="F95">
            <v>3548.66</v>
          </cell>
        </row>
        <row r="96">
          <cell r="E96">
            <v>474.5</v>
          </cell>
          <cell r="F96">
            <v>364.22</v>
          </cell>
        </row>
        <row r="106">
          <cell r="E106">
            <v>240710.23</v>
          </cell>
          <cell r="F106">
            <v>195108.98</v>
          </cell>
        </row>
        <row r="118">
          <cell r="E118">
            <v>109.5</v>
          </cell>
          <cell r="F118">
            <v>130.24</v>
          </cell>
        </row>
        <row r="119">
          <cell r="E119">
            <v>34212.6</v>
          </cell>
          <cell r="F119">
            <v>35544.91</v>
          </cell>
        </row>
        <row r="120">
          <cell r="E120">
            <v>1667</v>
          </cell>
          <cell r="F120">
            <v>1629.89</v>
          </cell>
        </row>
        <row r="121">
          <cell r="E121">
            <v>4822.6</v>
          </cell>
          <cell r="F121">
            <v>2070.75</v>
          </cell>
        </row>
        <row r="122">
          <cell r="E122">
            <v>862.45</v>
          </cell>
          <cell r="F122">
            <v>700.79</v>
          </cell>
        </row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118333.79884</v>
          </cell>
          <cell r="I142">
            <v>104508.57688</v>
          </cell>
        </row>
      </sheetData>
      <sheetData sheetId="1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2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3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4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5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4" t="s">
        <v>61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"/>
      <c r="N1" s="107" t="s">
        <v>62</v>
      </c>
      <c r="O1" s="108"/>
      <c r="P1" s="108"/>
      <c r="Q1" s="108"/>
      <c r="R1" s="108"/>
      <c r="S1" s="109"/>
    </row>
    <row r="2" spans="1:19" ht="16.5" thickBot="1">
      <c r="A2" s="110" t="s">
        <v>63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  <c r="M2" s="1"/>
      <c r="N2" s="113" t="s">
        <v>64</v>
      </c>
      <c r="O2" s="114"/>
      <c r="P2" s="114"/>
      <c r="Q2" s="114"/>
      <c r="R2" s="114"/>
      <c r="S2" s="115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8" t="s">
        <v>41</v>
      </c>
      <c r="O27" s="118"/>
      <c r="P27" s="118"/>
      <c r="Q27" s="118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 t="s">
        <v>34</v>
      </c>
      <c r="O28" s="119"/>
      <c r="P28" s="119"/>
      <c r="Q28" s="119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41671</v>
      </c>
      <c r="O29" s="120">
        <f>'[1]січень '!$D$142</f>
        <v>111410.62</v>
      </c>
      <c r="P29" s="120"/>
      <c r="Q29" s="120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0"/>
      <c r="P30" s="120"/>
      <c r="Q30" s="120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1" t="s">
        <v>56</v>
      </c>
      <c r="P32" s="122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2" t="s">
        <v>57</v>
      </c>
      <c r="P33" s="102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3" t="s">
        <v>60</v>
      </c>
      <c r="P34" s="123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8" t="s">
        <v>35</v>
      </c>
      <c r="O37" s="118"/>
      <c r="P37" s="118"/>
      <c r="Q37" s="118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41671</v>
      </c>
      <c r="O39" s="124">
        <v>0</v>
      </c>
      <c r="P39" s="124"/>
      <c r="Q39" s="12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4"/>
      <c r="P40" s="124"/>
      <c r="Q40" s="12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4" t="s">
        <v>65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"/>
      <c r="N1" s="107" t="s">
        <v>67</v>
      </c>
      <c r="O1" s="108"/>
      <c r="P1" s="108"/>
      <c r="Q1" s="108"/>
      <c r="R1" s="108"/>
      <c r="S1" s="109"/>
    </row>
    <row r="2" spans="1:19" ht="16.5" thickBot="1">
      <c r="A2" s="110" t="s">
        <v>70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  <c r="M2" s="1"/>
      <c r="N2" s="113" t="s">
        <v>71</v>
      </c>
      <c r="O2" s="114"/>
      <c r="P2" s="114"/>
      <c r="Q2" s="114"/>
      <c r="R2" s="114"/>
      <c r="S2" s="115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8" t="s">
        <v>41</v>
      </c>
      <c r="O27" s="118"/>
      <c r="P27" s="118"/>
      <c r="Q27" s="118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 t="s">
        <v>34</v>
      </c>
      <c r="O28" s="119"/>
      <c r="P28" s="119"/>
      <c r="Q28" s="119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41699</v>
      </c>
      <c r="O29" s="120">
        <f>'[1]лютий'!$D$142</f>
        <v>121970.53</v>
      </c>
      <c r="P29" s="120"/>
      <c r="Q29" s="120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0"/>
      <c r="P30" s="120"/>
      <c r="Q30" s="120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1" t="s">
        <v>56</v>
      </c>
      <c r="P32" s="122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2" t="s">
        <v>57</v>
      </c>
      <c r="P33" s="102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3" t="s">
        <v>60</v>
      </c>
      <c r="P34" s="123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8" t="s">
        <v>35</v>
      </c>
      <c r="O37" s="118"/>
      <c r="P37" s="118"/>
      <c r="Q37" s="118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41699</v>
      </c>
      <c r="O39" s="124">
        <v>0</v>
      </c>
      <c r="P39" s="124"/>
      <c r="Q39" s="12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4"/>
      <c r="P40" s="124"/>
      <c r="Q40" s="12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4" t="s">
        <v>72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"/>
      <c r="N1" s="107" t="s">
        <v>74</v>
      </c>
      <c r="O1" s="108"/>
      <c r="P1" s="108"/>
      <c r="Q1" s="108"/>
      <c r="R1" s="108"/>
      <c r="S1" s="109"/>
    </row>
    <row r="2" spans="1:19" ht="16.5" thickBot="1">
      <c r="A2" s="110" t="s">
        <v>75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  <c r="M2" s="1"/>
      <c r="N2" s="113" t="s">
        <v>76</v>
      </c>
      <c r="O2" s="114"/>
      <c r="P2" s="114"/>
      <c r="Q2" s="114"/>
      <c r="R2" s="114"/>
      <c r="S2" s="115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8" t="s">
        <v>41</v>
      </c>
      <c r="O27" s="118"/>
      <c r="P27" s="118"/>
      <c r="Q27" s="118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 t="s">
        <v>34</v>
      </c>
      <c r="O28" s="119"/>
      <c r="P28" s="119"/>
      <c r="Q28" s="119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41730</v>
      </c>
      <c r="O29" s="120">
        <f>'[1]березень'!$D$142</f>
        <v>114985.02570999999</v>
      </c>
      <c r="P29" s="120"/>
      <c r="Q29" s="120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0"/>
      <c r="P30" s="120"/>
      <c r="Q30" s="120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1" t="s">
        <v>56</v>
      </c>
      <c r="P32" s="122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2" t="s">
        <v>57</v>
      </c>
      <c r="P33" s="102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3" t="s">
        <v>60</v>
      </c>
      <c r="P34" s="123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8" t="s">
        <v>35</v>
      </c>
      <c r="O37" s="118"/>
      <c r="P37" s="118"/>
      <c r="Q37" s="118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41730</v>
      </c>
      <c r="O39" s="124">
        <v>0</v>
      </c>
      <c r="P39" s="124"/>
      <c r="Q39" s="12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4"/>
      <c r="P40" s="124"/>
      <c r="Q40" s="12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N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1" sqref="A21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4" t="s">
        <v>77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"/>
      <c r="N1" s="107" t="s">
        <v>79</v>
      </c>
      <c r="O1" s="108"/>
      <c r="P1" s="108"/>
      <c r="Q1" s="108"/>
      <c r="R1" s="108"/>
      <c r="S1" s="109"/>
    </row>
    <row r="2" spans="1:19" ht="16.5" thickBot="1">
      <c r="A2" s="110" t="s">
        <v>80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  <c r="M2" s="1"/>
      <c r="N2" s="113" t="s">
        <v>81</v>
      </c>
      <c r="O2" s="114"/>
      <c r="P2" s="114"/>
      <c r="Q2" s="114"/>
      <c r="R2" s="114"/>
      <c r="S2" s="115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18.5</v>
      </c>
      <c r="I24" s="82">
        <f t="shared" si="0"/>
        <v>6.500000000000341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239.4</v>
      </c>
      <c r="I25" s="43">
        <f t="shared" si="3"/>
        <v>94.68999999999963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8" t="s">
        <v>41</v>
      </c>
      <c r="O28" s="118"/>
      <c r="P28" s="118"/>
      <c r="Q28" s="118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 t="s">
        <v>34</v>
      </c>
      <c r="O29" s="119"/>
      <c r="P29" s="119"/>
      <c r="Q29" s="119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6">
        <v>41760</v>
      </c>
      <c r="O30" s="120">
        <f>'[1]квітень'!$D$142</f>
        <v>123251.48</v>
      </c>
      <c r="P30" s="120"/>
      <c r="Q30" s="120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7"/>
      <c r="O31" s="120"/>
      <c r="P31" s="120"/>
      <c r="Q31" s="120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56</v>
      </c>
      <c r="P33" s="122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2" t="s">
        <v>57</v>
      </c>
      <c r="P34" s="102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03" t="s">
        <v>60</v>
      </c>
      <c r="P35" s="123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8" t="s">
        <v>35</v>
      </c>
      <c r="O38" s="118"/>
      <c r="P38" s="118"/>
      <c r="Q38" s="118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5" t="s">
        <v>36</v>
      </c>
      <c r="O39" s="125"/>
      <c r="P39" s="125"/>
      <c r="Q39" s="125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6">
        <v>41760</v>
      </c>
      <c r="O40" s="124">
        <v>0</v>
      </c>
      <c r="P40" s="124"/>
      <c r="Q40" s="124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7"/>
      <c r="O41" s="124"/>
      <c r="P41" s="124"/>
      <c r="Q41" s="124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4" t="s">
        <v>82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"/>
      <c r="N1" s="107" t="s">
        <v>84</v>
      </c>
      <c r="O1" s="108"/>
      <c r="P1" s="108"/>
      <c r="Q1" s="108"/>
      <c r="R1" s="108"/>
      <c r="S1" s="109"/>
    </row>
    <row r="2" spans="1:19" ht="16.5" thickBot="1">
      <c r="A2" s="110" t="s">
        <v>85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  <c r="M2" s="1"/>
      <c r="N2" s="113" t="s">
        <v>86</v>
      </c>
      <c r="O2" s="114"/>
      <c r="P2" s="114"/>
      <c r="Q2" s="114"/>
      <c r="R2" s="114"/>
      <c r="S2" s="115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45.5</v>
      </c>
      <c r="I22" s="82">
        <f t="shared" si="0"/>
        <v>0.6500000000003894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281.7</v>
      </c>
      <c r="I23" s="43">
        <f t="shared" si="3"/>
        <v>231.99999999999943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8" t="s">
        <v>41</v>
      </c>
      <c r="O26" s="118"/>
      <c r="P26" s="118"/>
      <c r="Q26" s="118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9" t="s">
        <v>34</v>
      </c>
      <c r="O27" s="119"/>
      <c r="P27" s="119"/>
      <c r="Q27" s="11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6">
        <v>41791</v>
      </c>
      <c r="O28" s="120">
        <f>'[1]травень'!$D$142</f>
        <v>118982.48</v>
      </c>
      <c r="P28" s="120"/>
      <c r="Q28" s="120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/>
      <c r="O29" s="120"/>
      <c r="P29" s="120"/>
      <c r="Q29" s="120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1" t="s">
        <v>56</v>
      </c>
      <c r="P31" s="122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2" t="s">
        <v>57</v>
      </c>
      <c r="P32" s="102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3" t="s">
        <v>60</v>
      </c>
      <c r="P33" s="12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8" t="s">
        <v>35</v>
      </c>
      <c r="O36" s="118"/>
      <c r="P36" s="118"/>
      <c r="Q36" s="118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36</v>
      </c>
      <c r="O37" s="125"/>
      <c r="P37" s="125"/>
      <c r="Q37" s="125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>
        <v>41791</v>
      </c>
      <c r="O38" s="124">
        <v>0</v>
      </c>
      <c r="P38" s="124"/>
      <c r="Q38" s="12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/>
      <c r="O39" s="124"/>
      <c r="P39" s="124"/>
      <c r="Q39" s="12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32" sqref="N32:P3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4" t="s">
        <v>87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"/>
      <c r="N1" s="107" t="s">
        <v>89</v>
      </c>
      <c r="O1" s="108"/>
      <c r="P1" s="108"/>
      <c r="Q1" s="108"/>
      <c r="R1" s="108"/>
      <c r="S1" s="109"/>
    </row>
    <row r="2" spans="1:19" ht="16.5" thickBot="1">
      <c r="A2" s="110" t="s">
        <v>91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  <c r="M2" s="1"/>
      <c r="N2" s="113" t="s">
        <v>92</v>
      </c>
      <c r="O2" s="114"/>
      <c r="P2" s="114"/>
      <c r="Q2" s="114"/>
      <c r="R2" s="114"/>
      <c r="S2" s="115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AVERAGE(J4:J7)</f>
        <v>1235.95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1236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1236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1236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/>
      <c r="C8" s="80"/>
      <c r="D8" s="3"/>
      <c r="E8" s="3"/>
      <c r="F8" s="3"/>
      <c r="G8" s="3"/>
      <c r="H8" s="3"/>
      <c r="I8" s="42">
        <f t="shared" si="0"/>
        <v>0</v>
      </c>
      <c r="J8" s="42"/>
      <c r="K8" s="42">
        <v>1100</v>
      </c>
      <c r="L8" s="4">
        <f t="shared" si="1"/>
        <v>0</v>
      </c>
      <c r="M8" s="2">
        <v>1236</v>
      </c>
      <c r="N8" s="47"/>
      <c r="O8" s="48"/>
      <c r="P8" s="49"/>
      <c r="Q8" s="49"/>
      <c r="R8" s="46"/>
      <c r="S8" s="35">
        <f t="shared" si="2"/>
        <v>0</v>
      </c>
    </row>
    <row r="9" spans="1:19" ht="12.75">
      <c r="A9" s="13">
        <v>41800</v>
      </c>
      <c r="B9" s="42"/>
      <c r="C9" s="80"/>
      <c r="D9" s="3"/>
      <c r="E9" s="3"/>
      <c r="F9" s="3"/>
      <c r="G9" s="3"/>
      <c r="H9" s="3"/>
      <c r="I9" s="42">
        <f t="shared" si="0"/>
        <v>0</v>
      </c>
      <c r="J9" s="42"/>
      <c r="K9" s="42">
        <v>1200</v>
      </c>
      <c r="L9" s="4">
        <f t="shared" si="1"/>
        <v>0</v>
      </c>
      <c r="M9" s="2">
        <v>1236</v>
      </c>
      <c r="N9" s="47"/>
      <c r="O9" s="48"/>
      <c r="P9" s="49"/>
      <c r="Q9" s="49"/>
      <c r="R9" s="46"/>
      <c r="S9" s="35">
        <f t="shared" si="2"/>
        <v>0</v>
      </c>
    </row>
    <row r="10" spans="1:19" ht="12.75">
      <c r="A10" s="13">
        <v>41801</v>
      </c>
      <c r="B10" s="42"/>
      <c r="C10" s="80"/>
      <c r="D10" s="3"/>
      <c r="E10" s="3"/>
      <c r="F10" s="3"/>
      <c r="G10" s="3"/>
      <c r="H10" s="3"/>
      <c r="I10" s="82">
        <f t="shared" si="0"/>
        <v>0</v>
      </c>
      <c r="J10" s="42"/>
      <c r="K10" s="56">
        <v>1800</v>
      </c>
      <c r="L10" s="4">
        <f t="shared" si="1"/>
        <v>0</v>
      </c>
      <c r="M10" s="2">
        <v>1236</v>
      </c>
      <c r="N10" s="47"/>
      <c r="O10" s="48"/>
      <c r="P10" s="49"/>
      <c r="Q10" s="49"/>
      <c r="R10" s="46"/>
      <c r="S10" s="35">
        <f t="shared" si="2"/>
        <v>0</v>
      </c>
    </row>
    <row r="11" spans="1:19" ht="12.75">
      <c r="A11" s="13">
        <v>41802</v>
      </c>
      <c r="B11" s="42"/>
      <c r="C11" s="80"/>
      <c r="D11" s="3"/>
      <c r="E11" s="3"/>
      <c r="F11" s="3"/>
      <c r="G11" s="3"/>
      <c r="H11" s="3"/>
      <c r="I11" s="82">
        <f t="shared" si="0"/>
        <v>0</v>
      </c>
      <c r="J11" s="42"/>
      <c r="K11" s="42">
        <v>3200</v>
      </c>
      <c r="L11" s="4">
        <f t="shared" si="1"/>
        <v>0</v>
      </c>
      <c r="M11" s="2">
        <v>1236</v>
      </c>
      <c r="N11" s="47"/>
      <c r="O11" s="48"/>
      <c r="P11" s="49"/>
      <c r="Q11" s="49"/>
      <c r="R11" s="46"/>
      <c r="S11" s="35">
        <f t="shared" si="2"/>
        <v>0</v>
      </c>
    </row>
    <row r="12" spans="1:19" ht="12.75">
      <c r="A12" s="13">
        <v>41803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2200</v>
      </c>
      <c r="L12" s="4">
        <f t="shared" si="1"/>
        <v>0</v>
      </c>
      <c r="M12" s="2">
        <v>1236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41806</v>
      </c>
      <c r="B13" s="42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1850</v>
      </c>
      <c r="L13" s="4">
        <f t="shared" si="1"/>
        <v>0</v>
      </c>
      <c r="M13" s="2">
        <v>1236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41807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3200</v>
      </c>
      <c r="L14" s="4">
        <f t="shared" si="1"/>
        <v>0</v>
      </c>
      <c r="M14" s="2">
        <v>1236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41808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1200</v>
      </c>
      <c r="L15" s="4">
        <f t="shared" si="1"/>
        <v>0</v>
      </c>
      <c r="M15" s="2">
        <v>1236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41809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1600</v>
      </c>
      <c r="L16" s="4">
        <f>J15/K16</f>
        <v>0</v>
      </c>
      <c r="M16" s="2">
        <v>1236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41810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v>1400</v>
      </c>
      <c r="L17" s="4">
        <f t="shared" si="1"/>
        <v>0</v>
      </c>
      <c r="M17" s="2">
        <v>1236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41813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1200</v>
      </c>
      <c r="L18" s="4">
        <f t="shared" si="1"/>
        <v>0</v>
      </c>
      <c r="M18" s="2">
        <v>1236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41814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1800</v>
      </c>
      <c r="L19" s="4">
        <f t="shared" si="1"/>
        <v>0</v>
      </c>
      <c r="M19" s="2">
        <v>1236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41815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1900</v>
      </c>
      <c r="L20" s="4">
        <f t="shared" si="1"/>
        <v>0</v>
      </c>
      <c r="M20" s="2">
        <v>1236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41816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2700</v>
      </c>
      <c r="L21" s="4">
        <f t="shared" si="1"/>
        <v>0</v>
      </c>
      <c r="M21" s="2">
        <v>1236</v>
      </c>
      <c r="N21" s="47"/>
      <c r="O21" s="53"/>
      <c r="P21" s="54"/>
      <c r="Q21" s="49"/>
      <c r="R21" s="46"/>
      <c r="S21" s="35">
        <f t="shared" si="2"/>
        <v>0</v>
      </c>
    </row>
    <row r="22" spans="1:19" ht="13.5" thickBot="1">
      <c r="A22" s="13">
        <v>41817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3389.9</v>
      </c>
      <c r="L22" s="4">
        <f t="shared" si="1"/>
        <v>0</v>
      </c>
      <c r="M22" s="2">
        <v>1236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39" t="s">
        <v>33</v>
      </c>
      <c r="B23" s="43">
        <f aca="true" t="shared" si="3" ref="B23:K23">SUM(B4:B22)</f>
        <v>3899.3</v>
      </c>
      <c r="C23" s="43">
        <f t="shared" si="3"/>
        <v>334.6</v>
      </c>
      <c r="D23" s="43">
        <f t="shared" si="3"/>
        <v>0</v>
      </c>
      <c r="E23" s="14">
        <f t="shared" si="3"/>
        <v>13.200000000000001</v>
      </c>
      <c r="F23" s="14">
        <f t="shared" si="3"/>
        <v>82</v>
      </c>
      <c r="G23" s="14">
        <f t="shared" si="3"/>
        <v>586.5</v>
      </c>
      <c r="H23" s="14">
        <f t="shared" si="3"/>
        <v>19.1</v>
      </c>
      <c r="I23" s="43">
        <f t="shared" si="3"/>
        <v>9.100000000000254</v>
      </c>
      <c r="J23" s="43">
        <f t="shared" si="3"/>
        <v>4943.8</v>
      </c>
      <c r="K23" s="43">
        <f t="shared" si="3"/>
        <v>37119.9</v>
      </c>
      <c r="L23" s="15">
        <f t="shared" si="1"/>
        <v>0.1331846260361693</v>
      </c>
      <c r="M23" s="2"/>
      <c r="N23" s="93">
        <f>SUM(N4:N22)</f>
        <v>0</v>
      </c>
      <c r="O23" s="93">
        <f>SUM(O4:O22)</f>
        <v>18</v>
      </c>
      <c r="P23" s="93">
        <f>SUM(P4:P22)</f>
        <v>370.7</v>
      </c>
      <c r="Q23" s="93">
        <f>SUM(Q4:Q22)</f>
        <v>0</v>
      </c>
      <c r="R23" s="93">
        <f>SUM(R4:R22)</f>
        <v>0.45</v>
      </c>
      <c r="S23" s="93">
        <f>N23+O23+Q23+P23+R23</f>
        <v>389.15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8" t="s">
        <v>41</v>
      </c>
      <c r="O26" s="118"/>
      <c r="P26" s="118"/>
      <c r="Q26" s="118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9" t="s">
        <v>34</v>
      </c>
      <c r="O27" s="119"/>
      <c r="P27" s="119"/>
      <c r="Q27" s="11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6">
        <v>41796</v>
      </c>
      <c r="O28" s="120">
        <f>'[1]червень'!$D$142</f>
        <v>118333.79884</v>
      </c>
      <c r="P28" s="120"/>
      <c r="Q28" s="120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/>
      <c r="O29" s="120"/>
      <c r="P29" s="120"/>
      <c r="Q29" s="120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'[1]червень'!$I$142</f>
        <v>104508.57688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1" t="s">
        <v>56</v>
      </c>
      <c r="P31" s="122"/>
      <c r="Q31" s="61">
        <f>'[1]червень'!$I$141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2" t="s">
        <v>57</v>
      </c>
      <c r="P32" s="102"/>
      <c r="Q32" s="83">
        <f>'[1]червень'!$I$139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3" t="s">
        <v>60</v>
      </c>
      <c r="P33" s="12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8" t="s">
        <v>35</v>
      </c>
      <c r="O36" s="118"/>
      <c r="P36" s="118"/>
      <c r="Q36" s="118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36</v>
      </c>
      <c r="O37" s="125"/>
      <c r="P37" s="125"/>
      <c r="Q37" s="125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>
        <v>41796</v>
      </c>
      <c r="O38" s="124">
        <v>0</v>
      </c>
      <c r="P38" s="124"/>
      <c r="Q38" s="12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/>
      <c r="O39" s="124"/>
      <c r="P39" s="124"/>
      <c r="Q39" s="12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tabSelected="1" view="pageBreakPreview" zoomScaleSheetLayoutView="100" zoomScalePageLayoutView="0" workbookViewId="0" topLeftCell="A1">
      <selection activeCell="E59" sqref="E59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4" t="s">
        <v>93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5"/>
      <c r="M27" s="135"/>
      <c r="N27" s="135"/>
    </row>
    <row r="28" spans="1:16" ht="78.75" customHeight="1">
      <c r="A28" s="130" t="s">
        <v>40</v>
      </c>
      <c r="B28" s="136" t="s">
        <v>51</v>
      </c>
      <c r="C28" s="137"/>
      <c r="D28" s="126" t="s">
        <v>28</v>
      </c>
      <c r="E28" s="126"/>
      <c r="F28" s="132" t="s">
        <v>29</v>
      </c>
      <c r="G28" s="133"/>
      <c r="H28" s="127" t="s">
        <v>39</v>
      </c>
      <c r="I28" s="132"/>
      <c r="J28" s="127" t="s">
        <v>50</v>
      </c>
      <c r="K28" s="128"/>
      <c r="L28" s="142" t="s">
        <v>45</v>
      </c>
      <c r="M28" s="143"/>
      <c r="N28" s="144"/>
      <c r="O28" s="138" t="s">
        <v>94</v>
      </c>
      <c r="P28" s="139"/>
    </row>
    <row r="29" spans="1:16" ht="45">
      <c r="A29" s="131"/>
      <c r="B29" s="72" t="s">
        <v>90</v>
      </c>
      <c r="C29" s="28" t="s">
        <v>26</v>
      </c>
      <c r="D29" s="72" t="str">
        <f>B29</f>
        <v>план на січень-червень  2014р.</v>
      </c>
      <c r="E29" s="28" t="str">
        <f>C29</f>
        <v>факт</v>
      </c>
      <c r="F29" s="71" t="str">
        <f>B29</f>
        <v>план на січень-червень  2014р.</v>
      </c>
      <c r="G29" s="95" t="str">
        <f>C29</f>
        <v>факт</v>
      </c>
      <c r="H29" s="72" t="str">
        <f>B29</f>
        <v>план на січень-червень  2014р.</v>
      </c>
      <c r="I29" s="28" t="str">
        <f>C29</f>
        <v>факт</v>
      </c>
      <c r="J29" s="71" t="str">
        <f>B29</f>
        <v>план на січень-червень  2014р.</v>
      </c>
      <c r="K29" s="95" t="str">
        <f>C29</f>
        <v>факт</v>
      </c>
      <c r="L29" s="67" t="str">
        <f>D29</f>
        <v>план на січень-червень  2014р.</v>
      </c>
      <c r="M29" s="28" t="s">
        <v>26</v>
      </c>
      <c r="N29" s="68" t="s">
        <v>27</v>
      </c>
      <c r="O29" s="128"/>
      <c r="P29" s="132"/>
    </row>
    <row r="30" spans="1:16" ht="23.25" customHeight="1" thickBot="1">
      <c r="A30" s="66">
        <f>травень!O38</f>
        <v>0</v>
      </c>
      <c r="B30" s="73">
        <f>'[1]червень'!$E$118</f>
        <v>109.5</v>
      </c>
      <c r="C30" s="73">
        <f>'[1]червень'!$F$118</f>
        <v>130.24</v>
      </c>
      <c r="D30" s="74">
        <f>'[1]червень'!$E$121</f>
        <v>4822.6</v>
      </c>
      <c r="E30" s="74">
        <f>'[1]червень'!$F$121</f>
        <v>2070.75</v>
      </c>
      <c r="F30" s="75">
        <f>'[1]червень'!$E$120</f>
        <v>1667</v>
      </c>
      <c r="G30" s="76">
        <f>'[1]червень'!$F$120</f>
        <v>1629.89</v>
      </c>
      <c r="H30" s="76">
        <f>'[1]червень'!$E$119</f>
        <v>34212.6</v>
      </c>
      <c r="I30" s="76">
        <f>'[1]червень'!$F$119</f>
        <v>35544.91</v>
      </c>
      <c r="J30" s="76">
        <f>'[1]червень'!$E$122</f>
        <v>862.45</v>
      </c>
      <c r="K30" s="96">
        <f>'[1]червень'!$F$122</f>
        <v>700.79</v>
      </c>
      <c r="L30" s="97">
        <f>H30+F30+D30+J30+B30</f>
        <v>41674.149999999994</v>
      </c>
      <c r="M30" s="77">
        <f>I30+G30+E30+K30+C30</f>
        <v>40076.58</v>
      </c>
      <c r="N30" s="78">
        <f>M30-L30</f>
        <v>-1597.5699999999924</v>
      </c>
      <c r="O30" s="140">
        <f>червень!O28</f>
        <v>118333.79884</v>
      </c>
      <c r="P30" s="141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26" t="s">
        <v>47</v>
      </c>
      <c r="P31" s="126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червень!Q30</f>
        <v>104508.57688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червень!Q31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червень!Q33</f>
        <v>0</v>
      </c>
    </row>
    <row r="35" spans="15:16" ht="12.75">
      <c r="O35" s="26" t="s">
        <v>48</v>
      </c>
      <c r="P35" s="84">
        <f>червень!Q32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'[1]червень'!$E$10</f>
        <v>190546.3</v>
      </c>
      <c r="C47" s="40">
        <f>'[1]червень'!$F$10</f>
        <v>152659.43</v>
      </c>
      <c r="F47" s="1" t="s">
        <v>25</v>
      </c>
      <c r="G47" s="8"/>
      <c r="H47" s="129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'[1]червень'!$E$33</f>
        <v>38281.23</v>
      </c>
      <c r="C48" s="18">
        <f>'[1]червень'!$F$33</f>
        <v>33039.08</v>
      </c>
      <c r="G48" s="8"/>
      <c r="H48" s="129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'[1]червень'!$E$19</f>
        <v>1022.6</v>
      </c>
      <c r="C49" s="17">
        <f>'[1]червень'!$F$19</f>
        <v>645.38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'[1]червень'!$E$96</f>
        <v>474.5</v>
      </c>
      <c r="C50" s="6">
        <f>'[1]червень'!$F$96</f>
        <v>364.22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'[1]червень'!$E$56</f>
        <v>3398.3</v>
      </c>
      <c r="C51" s="17">
        <f>'[1]червень'!$F$56</f>
        <v>2773.36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'[1]червень'!$E$95</f>
        <v>3531.5</v>
      </c>
      <c r="C52" s="17">
        <f>'[1]червень'!$F$95</f>
        <v>3548.66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1500</v>
      </c>
      <c r="C53" s="17">
        <v>1252.1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1955.8000000000184</v>
      </c>
      <c r="C54" s="17">
        <f>C55-C47-C48-C49-C50-C51-C52-C53</f>
        <v>826.7500000000168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'[1]червень'!$E$106</f>
        <v>240710.23</v>
      </c>
      <c r="C55" s="12">
        <f>'[1]червень'!$F$106</f>
        <v>195108.98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98">
        <v>45950.2</v>
      </c>
      <c r="H6" s="16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95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99">
        <f t="shared" si="0"/>
        <v>-2851.24</v>
      </c>
      <c r="H7" s="24">
        <f t="shared" si="0"/>
        <v>-2541.92</v>
      </c>
      <c r="I7" s="24">
        <f t="shared" si="0"/>
        <v>-2793.52</v>
      </c>
      <c r="J7" s="24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0">
        <v>80.76</v>
      </c>
      <c r="H8" s="37">
        <v>79.88</v>
      </c>
      <c r="I8" s="37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0">
        <v>-2932</v>
      </c>
      <c r="H9" s="37">
        <v>-2621.8</v>
      </c>
      <c r="I9" s="37">
        <v>-2873.2</v>
      </c>
      <c r="J9" s="37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0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0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0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0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0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1">
        <f t="shared" si="2"/>
        <v>43098.96</v>
      </c>
      <c r="H15" s="55">
        <f t="shared" si="2"/>
        <v>39521.68</v>
      </c>
      <c r="I15" s="55">
        <f t="shared" si="2"/>
        <v>42402.18</v>
      </c>
      <c r="J15" s="55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2014-06-06T08:49:02Z</dcterms:modified>
  <cp:category/>
  <cp:version/>
  <cp:contentType/>
  <cp:contentStatus/>
</cp:coreProperties>
</file>